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4520" windowHeight="14900" activeTab="0"/>
  </bookViews>
  <sheets>
    <sheet name="Sheet1" sheetId="1" r:id="rId1"/>
  </sheets>
  <definedNames>
    <definedName name="_xlnm.Print_Area" localSheetId="0">'Sheet1'!$A$1:$I$75</definedName>
    <definedName name="_xlnm.Print_Area">'Sheet1'!$B$1:$I$76</definedName>
  </definedNames>
  <calcPr fullCalcOnLoad="1"/>
</workbook>
</file>

<file path=xl/sharedStrings.xml><?xml version="1.0" encoding="utf-8"?>
<sst xmlns="http://schemas.openxmlformats.org/spreadsheetml/2006/main" count="137" uniqueCount="97">
  <si>
    <t>Indianapolis BMW Club</t>
  </si>
  <si>
    <t>Starting</t>
  </si>
  <si>
    <t xml:space="preserve">Ending </t>
  </si>
  <si>
    <t>Name</t>
  </si>
  <si>
    <t>Mileage</t>
  </si>
  <si>
    <t>BMW Bike</t>
  </si>
  <si>
    <t xml:space="preserve"> Patterson, Harold</t>
  </si>
  <si>
    <t>K1300GT</t>
  </si>
  <si>
    <t>Carter, Chuck</t>
  </si>
  <si>
    <t>R1100RT</t>
  </si>
  <si>
    <t>R1200GS</t>
  </si>
  <si>
    <t>Pearson, Judy</t>
  </si>
  <si>
    <t>F650GS</t>
  </si>
  <si>
    <t>Pearson, Jerry</t>
  </si>
  <si>
    <t>R1150GS</t>
  </si>
  <si>
    <t>Hansen, Richard</t>
  </si>
  <si>
    <t>Reinholt, Galen</t>
  </si>
  <si>
    <t>Garrison, Wayne</t>
  </si>
  <si>
    <t>Rose, Peggy Sue</t>
  </si>
  <si>
    <t>F650 GS</t>
  </si>
  <si>
    <t>Reed, Mark</t>
  </si>
  <si>
    <t>R1150RT</t>
  </si>
  <si>
    <t>Ousnamer, Steve</t>
  </si>
  <si>
    <t>R1200GSA</t>
  </si>
  <si>
    <t>Conley, Bob</t>
  </si>
  <si>
    <t>R 1200 RT</t>
  </si>
  <si>
    <t>R 100  CS</t>
  </si>
  <si>
    <t xml:space="preserve"> Nacelewicz, Tony</t>
  </si>
  <si>
    <t>K75S</t>
  </si>
  <si>
    <t>K75</t>
  </si>
  <si>
    <t>Avg Per Rider</t>
  </si>
  <si>
    <t>MOA Final numbers</t>
  </si>
  <si>
    <t>Ridden</t>
  </si>
  <si>
    <t>Findlay, Brian</t>
  </si>
  <si>
    <t>F800ST</t>
  </si>
  <si>
    <t>Thatcher, James</t>
  </si>
  <si>
    <t>Stewart, Robert</t>
  </si>
  <si>
    <t>Brown, James</t>
  </si>
  <si>
    <t>LoDuca, Dom</t>
  </si>
  <si>
    <t>#</t>
  </si>
  <si>
    <t>Nolan, George</t>
  </si>
  <si>
    <t>K1200S</t>
  </si>
  <si>
    <t>R1200RT</t>
  </si>
  <si>
    <r>
      <t>Avg Per Rider</t>
    </r>
    <r>
      <rPr>
        <b/>
        <sz val="10"/>
        <rFont val="Arial"/>
        <family val="2"/>
      </rPr>
      <t>*</t>
    </r>
  </si>
  <si>
    <t>Indiana total</t>
  </si>
  <si>
    <t># of Riders</t>
  </si>
  <si>
    <t>Total Miles</t>
  </si>
  <si>
    <t xml:space="preserve"> </t>
  </si>
  <si>
    <t>R1200R</t>
  </si>
  <si>
    <t>K1600GT</t>
  </si>
  <si>
    <t>Reeves, Dee</t>
  </si>
  <si>
    <t>Roudebush, Bob</t>
  </si>
  <si>
    <t>"</t>
  </si>
  <si>
    <t>% of Indiana Miles Ridden</t>
  </si>
  <si>
    <t>% of Indiana Riders</t>
  </si>
  <si>
    <t>MOA Mileage Contest Indy Beemers</t>
  </si>
  <si>
    <t>K1600GTL</t>
  </si>
  <si>
    <t>Murphy, James P</t>
  </si>
  <si>
    <t>K1200LT</t>
  </si>
  <si>
    <t>Bill Currier</t>
  </si>
  <si>
    <t>K1200GT</t>
  </si>
  <si>
    <t>Johnson, Doug</t>
  </si>
  <si>
    <t>" "</t>
  </si>
  <si>
    <t xml:space="preserve">BMWMOA </t>
  </si>
  <si>
    <t>Information</t>
  </si>
  <si>
    <t>F700GS</t>
  </si>
  <si>
    <t>Hochderffer, Joseph</t>
  </si>
  <si>
    <t>Qualls, John</t>
  </si>
  <si>
    <t>Bjoe, Brian</t>
  </si>
  <si>
    <r>
      <t>Shell</t>
    </r>
    <r>
      <rPr>
        <b/>
        <sz val="10"/>
        <rFont val="Arial"/>
        <family val="2"/>
      </rPr>
      <t>e</t>
    </r>
    <r>
      <rPr>
        <b/>
        <sz val="10"/>
        <rFont val="Arial"/>
        <family val="2"/>
      </rPr>
      <t>y, Dennis</t>
    </r>
  </si>
  <si>
    <t>Charles Goddard</t>
  </si>
  <si>
    <t>R80/7</t>
  </si>
  <si>
    <t>R100RS</t>
  </si>
  <si>
    <t>R75/5</t>
  </si>
  <si>
    <t>Top Finishers</t>
  </si>
  <si>
    <t>BMW MOA</t>
  </si>
  <si>
    <t>BMWMOA Mileage Contest 2015</t>
  </si>
  <si>
    <t>Pugh, Jim</t>
  </si>
  <si>
    <t>Allen, Eric</t>
  </si>
  <si>
    <t>Morrison, Kent</t>
  </si>
  <si>
    <t>Snodgrass, Richard</t>
  </si>
  <si>
    <t>Cook, John</t>
  </si>
  <si>
    <t>Cook , Lucinda</t>
  </si>
  <si>
    <t>Kauffman, Raymond</t>
  </si>
  <si>
    <t>Peterson,  Richard</t>
  </si>
  <si>
    <t>Schmutte, Nicholas</t>
  </si>
  <si>
    <t>Cronin, Becki</t>
  </si>
  <si>
    <t>Zach, Jay</t>
  </si>
  <si>
    <t>Nathan, Richard</t>
  </si>
  <si>
    <t>R11200RS</t>
  </si>
  <si>
    <t>Levendoski, Scott</t>
  </si>
  <si>
    <t>Estes, Jack</t>
  </si>
  <si>
    <t>R100S</t>
  </si>
  <si>
    <t>Radtke, Martin</t>
  </si>
  <si>
    <t>R65</t>
  </si>
  <si>
    <t>Rifai, Lina</t>
  </si>
  <si>
    <t>F700 GS</t>
  </si>
</sst>
</file>

<file path=xl/styles.xml><?xml version="1.0" encoding="utf-8"?>
<styleSheet xmlns="http://schemas.openxmlformats.org/spreadsheetml/2006/main">
  <numFmts count="10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E+00"/>
    <numFmt numFmtId="179" formatCode="0.0E+00"/>
    <numFmt numFmtId="180" formatCode="0.000E+00"/>
    <numFmt numFmtId="181" formatCode="0.0000E+00"/>
    <numFmt numFmtId="182" formatCode="0.00000E+00"/>
    <numFmt numFmtId="183" formatCode="0.000000E+00"/>
    <numFmt numFmtId="184" formatCode="0.0000000E+00"/>
    <numFmt numFmtId="185" formatCode="&quot;$&quot;#,##0.0_);\(&quot;$&quot;#,##0.0\)"/>
    <numFmt numFmtId="186" formatCode="&quot;$&quot;#,##0.000_);\(&quot;$&quot;#,##0.000\)"/>
    <numFmt numFmtId="187" formatCode="&quot;$&quot;#,##0.0000_);\(&quot;$&quot;#,##0.0000\)"/>
    <numFmt numFmtId="188" formatCode="&quot;$&quot;#,##0.00000_);\(&quot;$&quot;#,##0.00000\)"/>
    <numFmt numFmtId="189" formatCode="&quot;$&quot;#,##0.000000_);\(&quot;$&quot;#,##0.000000\)"/>
    <numFmt numFmtId="190" formatCode="&quot;$&quot;#,##0.0000000_);\(&quot;$&quot;#,##0.0000000\)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#,##0.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mmmm\ d\,\ yyyy"/>
    <numFmt numFmtId="204" formatCode="m/d"/>
    <numFmt numFmtId="205" formatCode="m/yy"/>
    <numFmt numFmtId="206" formatCode="mmmm\,\ yyyy"/>
    <numFmt numFmtId="207" formatCode="mmmm\ dd"/>
    <numFmt numFmtId="208" formatCode="mmm"/>
    <numFmt numFmtId="209" formatCode="mmmm"/>
    <numFmt numFmtId="210" formatCode="dd"/>
    <numFmt numFmtId="211" formatCode="dddd"/>
    <numFmt numFmtId="212" formatCode="yy"/>
    <numFmt numFmtId="213" formatCode="yyyy"/>
    <numFmt numFmtId="214" formatCode="00"/>
    <numFmt numFmtId="215" formatCode="000"/>
    <numFmt numFmtId="216" formatCode="0000"/>
    <numFmt numFmtId="217" formatCode="00000"/>
    <numFmt numFmtId="218" formatCode="000000"/>
    <numFmt numFmtId="219" formatCode="0000000"/>
    <numFmt numFmtId="220" formatCode="00000000"/>
    <numFmt numFmtId="221" formatCode="#\ ?/2"/>
    <numFmt numFmtId="222" formatCode="#\ ?/3"/>
    <numFmt numFmtId="223" formatCode="#\ ?/4"/>
    <numFmt numFmtId="224" formatCode="#\ ?/8"/>
    <numFmt numFmtId="225" formatCode="#\ ?/10"/>
    <numFmt numFmtId="226" formatCode="#\ ?/16"/>
    <numFmt numFmtId="227" formatCode="#\ ?/32"/>
    <numFmt numFmtId="228" formatCode="#\ ?/100"/>
    <numFmt numFmtId="229" formatCode="&quot;$&quot;#,##0.0_);[Red]\(&quot;$&quot;#,##0.0\)"/>
    <numFmt numFmtId="230" formatCode="&quot;$&quot;#,##0.000_);[Red]\(&quot;$&quot;#,##0.000\)"/>
    <numFmt numFmtId="231" formatCode="&quot;$&quot;#,##0.0000_);[Red]\(&quot;$&quot;#,##0.0000\)"/>
    <numFmt numFmtId="232" formatCode="&quot;$&quot;#,##0.00000_);[Red]\(&quot;$&quot;#,##0.00000\)"/>
    <numFmt numFmtId="233" formatCode="&quot;$&quot;#,##0.000000_);[Red]\(&quot;$&quot;#,##0.000000\)"/>
    <numFmt numFmtId="234" formatCode="&quot;$&quot;#,##0.0000000_);[Red]\(&quot;$&quot;#,##0.0000000\)"/>
    <numFmt numFmtId="235" formatCode="#,##0.0_);[Red]\(#,##0.0\)"/>
    <numFmt numFmtId="236" formatCode="#,##0.000_);[Red]\(#,##0.000\)"/>
    <numFmt numFmtId="237" formatCode="#,##0.0000_);[Red]\(#,##0.0000\)"/>
    <numFmt numFmtId="238" formatCode="#,##0.00000_);[Red]\(#,##0.00000\)"/>
    <numFmt numFmtId="239" formatCode="#,##0.000000_);[Red]\(#,##0.000000\)"/>
    <numFmt numFmtId="240" formatCode="#,##0.0000000_);[Red]\(#,##0.0000000\)"/>
    <numFmt numFmtId="241" formatCode="#\ ??/???"/>
    <numFmt numFmtId="242" formatCode="\€#,##0_);\(\€#,##0\)"/>
    <numFmt numFmtId="243" formatCode="\€#,##0.0_);\(\€#,##0.0\)"/>
    <numFmt numFmtId="244" formatCode="\€#,##0.00_);\(\€#,##0.00\)"/>
    <numFmt numFmtId="245" formatCode="\€#,##0.000_);\(\€#,##0.000\)"/>
    <numFmt numFmtId="246" formatCode="\€#,##0.0000_);\(\€#,##0.0000\)"/>
    <numFmt numFmtId="247" formatCode="\€#,##0.00000_);\(\€#,##0.00000\)"/>
    <numFmt numFmtId="248" formatCode="\€#,##0.000000_);\(\€#,##0.000000\)"/>
    <numFmt numFmtId="249" formatCode="\€#,##0.0000000_);\(\€#,##0.0000000\)"/>
    <numFmt numFmtId="250" formatCode="\€#,##0_);[Red]\(\€#,##0\)"/>
    <numFmt numFmtId="251" formatCode="\€#,##0.0_);[Red]\(\€#,##0.0\)"/>
    <numFmt numFmtId="252" formatCode="\€#,##0.00_);[Red]\(\€#,##0.00\)"/>
    <numFmt numFmtId="253" formatCode="\€#,##0.000_);[Red]\(\€#,##0.000\)"/>
    <numFmt numFmtId="254" formatCode="\€#,##0.0000_);[Red]\(\€#,##0.0000\)"/>
    <numFmt numFmtId="255" formatCode="\€#,##0.00000_);[Red]\(\€#,##0.00000\)"/>
    <numFmt numFmtId="256" formatCode="\€#,##0.000000_);[Red]\(\€#,##0.000000\)"/>
    <numFmt numFmtId="257" formatCode="\€#,##0.0000000_);[Red]\(\€#,##0.0000000\)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pple Chancery"/>
      <family val="0"/>
    </font>
    <font>
      <b/>
      <sz val="10"/>
      <name val="Braggadocio"/>
      <family val="0"/>
    </font>
    <font>
      <b/>
      <sz val="16"/>
      <name val="Apple Chancery"/>
      <family val="0"/>
    </font>
    <font>
      <b/>
      <u val="single"/>
      <sz val="10"/>
      <name val="Arial"/>
      <family val="0"/>
    </font>
    <font>
      <b/>
      <i/>
      <u val="single"/>
      <sz val="10"/>
      <name val="Arial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b/>
      <sz val="16"/>
      <color indexed="48"/>
      <name val="Arial"/>
      <family val="0"/>
    </font>
    <font>
      <b/>
      <sz val="10"/>
      <color indexed="10"/>
      <name val="Arial"/>
      <family val="0"/>
    </font>
    <font>
      <b/>
      <sz val="20"/>
      <color indexed="48"/>
      <name val="Arial"/>
      <family val="0"/>
    </font>
    <font>
      <i/>
      <sz val="10"/>
      <color indexed="53"/>
      <name val="Arial"/>
      <family val="0"/>
    </font>
    <font>
      <b/>
      <sz val="10"/>
      <color indexed="48"/>
      <name val="Arial"/>
      <family val="0"/>
    </font>
    <font>
      <b/>
      <sz val="10"/>
      <color indexed="39"/>
      <name val="Arial"/>
      <family val="0"/>
    </font>
    <font>
      <sz val="11"/>
      <color indexed="62"/>
      <name val="Arial"/>
      <family val="0"/>
    </font>
    <font>
      <b/>
      <i/>
      <u val="single"/>
      <sz val="14"/>
      <color indexed="48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  <font>
      <b/>
      <sz val="16"/>
      <color rgb="FF3366FF"/>
      <name val="Arial"/>
      <family val="0"/>
    </font>
    <font>
      <b/>
      <sz val="10"/>
      <color rgb="FFFF0000"/>
      <name val="Arial"/>
      <family val="0"/>
    </font>
    <font>
      <b/>
      <sz val="20"/>
      <color rgb="FF3366FF"/>
      <name val="Arial"/>
      <family val="0"/>
    </font>
    <font>
      <i/>
      <sz val="10"/>
      <color rgb="FFFF6600"/>
      <name val="Arial"/>
      <family val="0"/>
    </font>
    <font>
      <b/>
      <sz val="10"/>
      <color rgb="FF3366FF"/>
      <name val="Arial"/>
      <family val="0"/>
    </font>
    <font>
      <b/>
      <sz val="10"/>
      <color rgb="FF0000FF"/>
      <name val="Arial"/>
      <family val="0"/>
    </font>
    <font>
      <sz val="11"/>
      <color rgb="FF1F497D"/>
      <name val="Arial"/>
      <family val="0"/>
    </font>
    <font>
      <b/>
      <i/>
      <u val="single"/>
      <sz val="14"/>
      <color rgb="FF3366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0" fillId="0" borderId="0" xfId="0" applyNumberFormat="1" applyFont="1" applyFill="1" applyBorder="1" applyAlignment="1" applyProtection="1">
      <alignment horizontal="center"/>
      <protection locked="0"/>
    </xf>
    <xf numFmtId="0" fontId="60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6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55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6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1" fillId="0" borderId="13" xfId="0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6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9" fontId="3" fillId="0" borderId="0" xfId="57" applyFont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0" xfId="55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5" fillId="0" borderId="0" xfId="0" applyFont="1" applyAlignment="1">
      <alignment/>
    </xf>
    <xf numFmtId="1" fontId="1" fillId="0" borderId="2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6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center"/>
    </xf>
    <xf numFmtId="0" fontId="1" fillId="0" borderId="0" xfId="55" applyNumberFormat="1" applyFont="1" applyFill="1" applyBorder="1" applyAlignment="1" applyProtection="1">
      <alignment horizontal="center"/>
      <protection locked="0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Alignment="1">
      <alignment horizontal="center"/>
    </xf>
    <xf numFmtId="0" fontId="66" fillId="0" borderId="21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7" xfId="55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12" borderId="0" xfId="0" applyNumberFormat="1" applyFont="1" applyFill="1" applyBorder="1" applyAlignment="1" applyProtection="1">
      <alignment horizontal="center"/>
      <protection locked="0"/>
    </xf>
    <xf numFmtId="0" fontId="0" fillId="12" borderId="0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NumberFormat="1" applyFont="1" applyFill="1" applyBorder="1" applyAlignment="1" applyProtection="1">
      <alignment horizontal="center"/>
      <protection locked="0"/>
    </xf>
    <xf numFmtId="0" fontId="11" fillId="12" borderId="0" xfId="0" applyNumberFormat="1" applyFont="1" applyFill="1" applyBorder="1" applyAlignment="1" applyProtection="1">
      <alignment horizontal="center"/>
      <protection locked="0"/>
    </xf>
    <xf numFmtId="0" fontId="1" fillId="12" borderId="0" xfId="0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0" fillId="12" borderId="0" xfId="0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0" fillId="12" borderId="0" xfId="0" applyNumberFormat="1" applyFont="1" applyFill="1" applyBorder="1" applyAlignment="1" applyProtection="1">
      <alignment/>
      <protection locked="0"/>
    </xf>
    <xf numFmtId="0" fontId="0" fillId="12" borderId="0" xfId="0" applyNumberFormat="1" applyFont="1" applyFill="1" applyBorder="1" applyAlignment="1" applyProtection="1">
      <alignment horizontal="center"/>
      <protection locked="0"/>
    </xf>
    <xf numFmtId="0" fontId="1" fillId="12" borderId="0" xfId="0" applyFont="1" applyFill="1" applyAlignment="1">
      <alignment/>
    </xf>
    <xf numFmtId="0" fontId="0" fillId="12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zoomScale="150" zoomScaleNormal="150" workbookViewId="0" topLeftCell="A5">
      <selection activeCell="I42" sqref="I42"/>
    </sheetView>
  </sheetViews>
  <sheetFormatPr defaultColWidth="11.421875" defaultRowHeight="12.75"/>
  <cols>
    <col min="1" max="1" width="5.00390625" style="0" customWidth="1"/>
    <col min="2" max="2" width="27.8515625" style="1" customWidth="1"/>
    <col min="5" max="5" width="12.421875" style="0" customWidth="1"/>
    <col min="6" max="6" width="13.140625" style="1" customWidth="1"/>
    <col min="8" max="8" width="14.28125" style="0" customWidth="1"/>
    <col min="9" max="9" width="18.140625" style="0" customWidth="1"/>
    <col min="10" max="10" width="14.28125" style="0" customWidth="1"/>
  </cols>
  <sheetData>
    <row r="1" spans="3:7" ht="22.5">
      <c r="C1" s="2"/>
      <c r="D1" s="21" t="s">
        <v>0</v>
      </c>
      <c r="E1" s="2"/>
      <c r="F1" s="2"/>
      <c r="G1" s="2"/>
    </row>
    <row r="2" spans="2:7" ht="18">
      <c r="B2" s="2"/>
      <c r="C2" s="2"/>
      <c r="D2" s="13" t="s">
        <v>76</v>
      </c>
      <c r="E2" s="2"/>
      <c r="F2" s="2"/>
      <c r="G2" s="2"/>
    </row>
    <row r="3" spans="2:10" ht="18.75">
      <c r="B3" s="14"/>
      <c r="C3" s="15" t="s">
        <v>1</v>
      </c>
      <c r="D3" s="15" t="s">
        <v>2</v>
      </c>
      <c r="E3" s="15"/>
      <c r="F3" s="2"/>
      <c r="G3" s="17" t="s">
        <v>4</v>
      </c>
      <c r="H3" s="52"/>
      <c r="I3" s="74">
        <v>2015</v>
      </c>
      <c r="J3" s="38"/>
    </row>
    <row r="4" spans="1:10" ht="34.5" thickBot="1">
      <c r="A4" s="11" t="s">
        <v>39</v>
      </c>
      <c r="B4" s="20" t="s">
        <v>3</v>
      </c>
      <c r="C4" s="16" t="s">
        <v>4</v>
      </c>
      <c r="D4" s="16" t="s">
        <v>4</v>
      </c>
      <c r="E4" s="16" t="s">
        <v>5</v>
      </c>
      <c r="F4" s="4"/>
      <c r="G4" s="18" t="s">
        <v>32</v>
      </c>
      <c r="H4" s="53"/>
      <c r="I4" s="75" t="s">
        <v>31</v>
      </c>
      <c r="J4" s="38"/>
    </row>
    <row r="5" spans="1:10" ht="18" thickTop="1">
      <c r="A5" s="86">
        <v>1</v>
      </c>
      <c r="B5" s="87" t="s">
        <v>78</v>
      </c>
      <c r="C5" s="88">
        <v>6796</v>
      </c>
      <c r="D5" s="89"/>
      <c r="E5" s="87" t="s">
        <v>10</v>
      </c>
      <c r="F5" s="87"/>
      <c r="G5" s="90">
        <f>+D5-C5</f>
        <v>-6796</v>
      </c>
      <c r="H5" s="91"/>
      <c r="I5" s="76"/>
      <c r="J5" s="38"/>
    </row>
    <row r="6" spans="1:8" ht="12">
      <c r="A6" s="77">
        <v>2</v>
      </c>
      <c r="B6" s="70" t="s">
        <v>68</v>
      </c>
      <c r="C6" s="82">
        <v>14233</v>
      </c>
      <c r="D6" s="82">
        <v>20277</v>
      </c>
      <c r="E6" s="70" t="s">
        <v>49</v>
      </c>
      <c r="G6" s="2">
        <f>+D6-C6</f>
        <v>6044</v>
      </c>
      <c r="H6" s="77"/>
    </row>
    <row r="7" spans="1:8" ht="12">
      <c r="A7" s="77">
        <v>3</v>
      </c>
      <c r="B7" s="7" t="s">
        <v>37</v>
      </c>
      <c r="C7" s="82">
        <v>41287</v>
      </c>
      <c r="D7" s="82">
        <v>41348</v>
      </c>
      <c r="E7" s="7" t="s">
        <v>10</v>
      </c>
      <c r="G7" s="7">
        <f aca="true" t="shared" si="0" ref="G7:G18">+D7-C7</f>
        <v>61</v>
      </c>
      <c r="H7" s="77"/>
    </row>
    <row r="8" spans="1:8" ht="12">
      <c r="A8" s="77"/>
      <c r="B8" s="7"/>
      <c r="C8" s="82">
        <v>0</v>
      </c>
      <c r="D8" s="82">
        <v>11347</v>
      </c>
      <c r="E8" s="7" t="s">
        <v>23</v>
      </c>
      <c r="G8" s="7">
        <f t="shared" si="0"/>
        <v>11347</v>
      </c>
      <c r="H8" s="85">
        <f>SUM(G7:G8)</f>
        <v>11408</v>
      </c>
    </row>
    <row r="9" spans="1:8" ht="12">
      <c r="A9" s="86">
        <v>4</v>
      </c>
      <c r="B9" s="92" t="s">
        <v>8</v>
      </c>
      <c r="C9" s="93"/>
      <c r="D9" s="93"/>
      <c r="E9" s="92" t="s">
        <v>9</v>
      </c>
      <c r="F9" s="92"/>
      <c r="G9" s="90">
        <f t="shared" si="0"/>
        <v>0</v>
      </c>
      <c r="H9" s="86"/>
    </row>
    <row r="10" spans="1:8" ht="12">
      <c r="A10" s="77">
        <v>5</v>
      </c>
      <c r="B10" s="41" t="s">
        <v>24</v>
      </c>
      <c r="C10" s="82">
        <v>890</v>
      </c>
      <c r="D10" s="82">
        <v>14780</v>
      </c>
      <c r="E10" s="41" t="s">
        <v>25</v>
      </c>
      <c r="F10" s="41"/>
      <c r="G10" s="7">
        <f t="shared" si="0"/>
        <v>13890</v>
      </c>
      <c r="H10" s="77"/>
    </row>
    <row r="11" spans="1:8" ht="12">
      <c r="A11" s="78"/>
      <c r="B11" s="71" t="s">
        <v>52</v>
      </c>
      <c r="C11" s="82">
        <v>44250</v>
      </c>
      <c r="D11" s="82">
        <v>44975</v>
      </c>
      <c r="E11" s="71" t="s">
        <v>26</v>
      </c>
      <c r="F11" s="40"/>
      <c r="G11" s="7">
        <f t="shared" si="0"/>
        <v>725</v>
      </c>
      <c r="H11" s="84">
        <f>SUM(G10:G11)</f>
        <v>14615</v>
      </c>
    </row>
    <row r="12" spans="1:8" ht="12">
      <c r="A12" s="94">
        <v>6</v>
      </c>
      <c r="B12" s="95" t="s">
        <v>81</v>
      </c>
      <c r="C12" s="93">
        <v>32127</v>
      </c>
      <c r="D12" s="93"/>
      <c r="E12" s="96" t="s">
        <v>42</v>
      </c>
      <c r="F12" s="95"/>
      <c r="G12" s="87">
        <f t="shared" si="0"/>
        <v>-32127</v>
      </c>
      <c r="H12" s="92"/>
    </row>
    <row r="13" spans="1:8" ht="12">
      <c r="A13" s="94">
        <v>7</v>
      </c>
      <c r="B13" s="95" t="s">
        <v>82</v>
      </c>
      <c r="C13" s="93">
        <v>29110</v>
      </c>
      <c r="D13" s="93"/>
      <c r="E13" s="96" t="s">
        <v>34</v>
      </c>
      <c r="F13" s="95"/>
      <c r="G13" s="87">
        <f t="shared" si="0"/>
        <v>-29110</v>
      </c>
      <c r="H13" s="92"/>
    </row>
    <row r="14" spans="1:8" ht="12">
      <c r="A14" s="79">
        <v>8</v>
      </c>
      <c r="B14" s="40" t="s">
        <v>86</v>
      </c>
      <c r="C14" s="82">
        <v>15049</v>
      </c>
      <c r="D14" s="82">
        <v>19363</v>
      </c>
      <c r="E14" s="71" t="s">
        <v>12</v>
      </c>
      <c r="F14" s="40"/>
      <c r="G14" s="7">
        <f t="shared" si="0"/>
        <v>4314</v>
      </c>
      <c r="H14" s="41"/>
    </row>
    <row r="15" spans="1:8" ht="12">
      <c r="A15" s="79">
        <v>9</v>
      </c>
      <c r="B15" s="40" t="s">
        <v>59</v>
      </c>
      <c r="C15" s="82">
        <v>90830</v>
      </c>
      <c r="D15" s="82">
        <v>92297</v>
      </c>
      <c r="E15" s="71" t="s">
        <v>58</v>
      </c>
      <c r="F15" s="40"/>
      <c r="G15" s="7">
        <f t="shared" si="0"/>
        <v>1467</v>
      </c>
      <c r="H15" s="41"/>
    </row>
    <row r="16" spans="1:8" ht="12">
      <c r="A16" s="79"/>
      <c r="B16" s="40"/>
      <c r="C16" s="82">
        <v>20727</v>
      </c>
      <c r="D16" s="82">
        <v>25023</v>
      </c>
      <c r="E16" s="71" t="s">
        <v>10</v>
      </c>
      <c r="F16" s="40"/>
      <c r="G16" s="7">
        <f t="shared" si="0"/>
        <v>4296</v>
      </c>
      <c r="H16" s="84">
        <f>SUM(G15:G16)</f>
        <v>5763</v>
      </c>
    </row>
    <row r="17" spans="1:8" ht="12">
      <c r="A17" s="86">
        <v>10</v>
      </c>
      <c r="B17" s="95" t="s">
        <v>91</v>
      </c>
      <c r="C17" s="93">
        <v>13877</v>
      </c>
      <c r="D17" s="93"/>
      <c r="E17" s="97" t="s">
        <v>92</v>
      </c>
      <c r="F17" s="95"/>
      <c r="G17" s="87">
        <f t="shared" si="0"/>
        <v>-13877</v>
      </c>
      <c r="H17" s="41"/>
    </row>
    <row r="18" spans="1:8" ht="12">
      <c r="A18" s="86"/>
      <c r="B18" s="95"/>
      <c r="C18" s="93">
        <v>77201</v>
      </c>
      <c r="D18" s="93"/>
      <c r="E18" s="97" t="s">
        <v>9</v>
      </c>
      <c r="F18" s="95"/>
      <c r="G18" s="87">
        <f t="shared" si="0"/>
        <v>-77201</v>
      </c>
      <c r="H18" s="84">
        <f>SUM(G17:G18)</f>
        <v>-91078</v>
      </c>
    </row>
    <row r="19" spans="1:8" ht="12">
      <c r="A19" s="77">
        <v>11</v>
      </c>
      <c r="B19" s="72" t="s">
        <v>33</v>
      </c>
      <c r="C19" s="82"/>
      <c r="D19" s="82"/>
      <c r="E19" s="80" t="s">
        <v>21</v>
      </c>
      <c r="F19" s="46"/>
      <c r="G19" s="42">
        <v>18100</v>
      </c>
      <c r="H19" s="77"/>
    </row>
    <row r="20" spans="1:8" ht="12">
      <c r="A20" s="77"/>
      <c r="B20" s="72"/>
      <c r="C20" s="82"/>
      <c r="D20" s="82"/>
      <c r="E20" s="22" t="s">
        <v>28</v>
      </c>
      <c r="F20" s="46"/>
      <c r="G20" s="42"/>
      <c r="H20" s="77"/>
    </row>
    <row r="21" spans="1:8" ht="12">
      <c r="A21" s="77"/>
      <c r="B21" s="72"/>
      <c r="C21" s="82"/>
      <c r="D21" s="82"/>
      <c r="E21" s="22" t="s">
        <v>71</v>
      </c>
      <c r="F21" s="46"/>
      <c r="G21" s="42"/>
      <c r="H21" s="77"/>
    </row>
    <row r="22" spans="1:8" ht="12">
      <c r="A22" s="77"/>
      <c r="B22" s="72"/>
      <c r="C22" s="82"/>
      <c r="D22" s="82"/>
      <c r="E22" s="22" t="s">
        <v>72</v>
      </c>
      <c r="F22" s="46"/>
      <c r="G22" s="42"/>
      <c r="H22" s="77"/>
    </row>
    <row r="23" spans="1:8" ht="12">
      <c r="A23" s="77"/>
      <c r="B23" s="72"/>
      <c r="C23" s="82"/>
      <c r="D23" s="82"/>
      <c r="E23" s="22" t="s">
        <v>73</v>
      </c>
      <c r="F23" s="46"/>
      <c r="G23" s="42"/>
      <c r="H23" s="77"/>
    </row>
    <row r="24" spans="1:8" ht="12">
      <c r="A24" s="77"/>
      <c r="B24" s="72"/>
      <c r="C24" s="82"/>
      <c r="D24" s="82"/>
      <c r="E24" s="22" t="s">
        <v>73</v>
      </c>
      <c r="F24" s="46"/>
      <c r="G24" s="42"/>
      <c r="H24" s="77"/>
    </row>
    <row r="25" spans="1:8" ht="12">
      <c r="A25" s="77">
        <v>12</v>
      </c>
      <c r="B25" s="2" t="s">
        <v>17</v>
      </c>
      <c r="C25" s="82">
        <v>156570</v>
      </c>
      <c r="D25" s="82">
        <v>170006</v>
      </c>
      <c r="E25" s="2" t="s">
        <v>14</v>
      </c>
      <c r="F25" s="3"/>
      <c r="G25" s="7">
        <f aca="true" t="shared" si="1" ref="G25:G31">+D25-C25</f>
        <v>13436</v>
      </c>
      <c r="H25" s="77"/>
    </row>
    <row r="26" spans="1:8" ht="12">
      <c r="A26" s="77">
        <v>13</v>
      </c>
      <c r="B26" s="7" t="s">
        <v>70</v>
      </c>
      <c r="C26" s="82">
        <v>50537</v>
      </c>
      <c r="D26" s="82">
        <v>50664</v>
      </c>
      <c r="E26" s="7" t="s">
        <v>29</v>
      </c>
      <c r="F26" s="3"/>
      <c r="G26" s="7">
        <f t="shared" si="1"/>
        <v>127</v>
      </c>
      <c r="H26" s="41"/>
    </row>
    <row r="27" spans="1:8" ht="12">
      <c r="A27" s="77"/>
      <c r="B27" s="7"/>
      <c r="C27" s="82">
        <v>32806</v>
      </c>
      <c r="D27" s="82">
        <v>35653</v>
      </c>
      <c r="E27" s="7" t="s">
        <v>9</v>
      </c>
      <c r="F27" s="3"/>
      <c r="G27" s="7">
        <f t="shared" si="1"/>
        <v>2847</v>
      </c>
      <c r="H27" s="84">
        <f>SUM(G26:G27)</f>
        <v>2974</v>
      </c>
    </row>
    <row r="28" spans="1:8" ht="12">
      <c r="A28" s="77">
        <v>14</v>
      </c>
      <c r="B28" s="2" t="s">
        <v>15</v>
      </c>
      <c r="C28" s="82">
        <v>22278</v>
      </c>
      <c r="D28" s="82">
        <v>26787</v>
      </c>
      <c r="E28" s="7" t="s">
        <v>58</v>
      </c>
      <c r="G28" s="7">
        <f t="shared" si="1"/>
        <v>4509</v>
      </c>
      <c r="H28" s="77"/>
    </row>
    <row r="29" spans="1:8" ht="12">
      <c r="A29" s="77">
        <v>15</v>
      </c>
      <c r="B29" s="7" t="s">
        <v>66</v>
      </c>
      <c r="C29" s="82">
        <v>31830</v>
      </c>
      <c r="D29" s="82">
        <v>37955</v>
      </c>
      <c r="E29" s="7" t="s">
        <v>9</v>
      </c>
      <c r="F29" s="38"/>
      <c r="G29" s="7">
        <f t="shared" si="1"/>
        <v>6125</v>
      </c>
      <c r="H29" s="77"/>
    </row>
    <row r="30" spans="1:8" ht="12">
      <c r="A30" s="77">
        <v>16</v>
      </c>
      <c r="B30" s="7" t="s">
        <v>61</v>
      </c>
      <c r="C30" s="82">
        <v>65460</v>
      </c>
      <c r="D30" s="82">
        <v>71747</v>
      </c>
      <c r="E30" s="7" t="s">
        <v>9</v>
      </c>
      <c r="G30" s="7">
        <f t="shared" si="1"/>
        <v>6287</v>
      </c>
      <c r="H30" s="77"/>
    </row>
    <row r="31" spans="1:8" ht="12">
      <c r="A31" s="86">
        <v>17</v>
      </c>
      <c r="B31" s="87" t="s">
        <v>83</v>
      </c>
      <c r="C31" s="93">
        <v>22144</v>
      </c>
      <c r="D31" s="93"/>
      <c r="E31" s="87" t="s">
        <v>56</v>
      </c>
      <c r="F31" s="98"/>
      <c r="G31" s="87">
        <f t="shared" si="1"/>
        <v>-22144</v>
      </c>
      <c r="H31" s="86"/>
    </row>
    <row r="32" spans="1:8" ht="12">
      <c r="A32" s="86">
        <v>18</v>
      </c>
      <c r="B32" s="87" t="s">
        <v>90</v>
      </c>
      <c r="C32" s="93">
        <v>562</v>
      </c>
      <c r="D32" s="93"/>
      <c r="E32" s="87" t="s">
        <v>42</v>
      </c>
      <c r="F32" s="98"/>
      <c r="G32" s="87">
        <f>+D32-C32</f>
        <v>-562</v>
      </c>
      <c r="H32" s="99"/>
    </row>
    <row r="33" spans="1:8" ht="12">
      <c r="A33" s="77">
        <v>19</v>
      </c>
      <c r="B33" s="7" t="s">
        <v>38</v>
      </c>
      <c r="C33" s="82">
        <v>10940</v>
      </c>
      <c r="D33" s="82">
        <v>17517</v>
      </c>
      <c r="E33" s="7" t="s">
        <v>10</v>
      </c>
      <c r="G33" s="7">
        <f>+D33-C33</f>
        <v>6577</v>
      </c>
      <c r="H33" s="77"/>
    </row>
    <row r="34" spans="1:8" ht="12">
      <c r="A34" s="86">
        <v>20</v>
      </c>
      <c r="B34" s="87" t="s">
        <v>79</v>
      </c>
      <c r="C34" s="93">
        <v>107356</v>
      </c>
      <c r="D34" s="93"/>
      <c r="E34" s="87" t="s">
        <v>21</v>
      </c>
      <c r="F34" s="98"/>
      <c r="G34" s="87">
        <f>+D34-C34</f>
        <v>-107356</v>
      </c>
      <c r="H34" s="86"/>
    </row>
    <row r="35" spans="1:8" ht="12">
      <c r="A35" s="86">
        <v>21</v>
      </c>
      <c r="B35" s="87" t="s">
        <v>57</v>
      </c>
      <c r="C35" s="93"/>
      <c r="D35" s="93"/>
      <c r="E35" s="87" t="s">
        <v>56</v>
      </c>
      <c r="F35" s="98"/>
      <c r="G35" s="90"/>
      <c r="H35" s="86"/>
    </row>
    <row r="36" spans="1:8" ht="12">
      <c r="A36" s="86">
        <v>22</v>
      </c>
      <c r="B36" s="92" t="s">
        <v>27</v>
      </c>
      <c r="C36" s="93">
        <v>2082</v>
      </c>
      <c r="D36" s="93"/>
      <c r="E36" s="92" t="s">
        <v>49</v>
      </c>
      <c r="F36" s="92"/>
      <c r="G36" s="90">
        <f>+D36-C36</f>
        <v>-2082</v>
      </c>
      <c r="H36" s="86"/>
    </row>
    <row r="37" spans="1:8" ht="12">
      <c r="A37" s="77">
        <v>23</v>
      </c>
      <c r="B37" s="41" t="s">
        <v>88</v>
      </c>
      <c r="C37" s="82">
        <v>108400</v>
      </c>
      <c r="D37" s="82">
        <v>109005</v>
      </c>
      <c r="E37" s="41" t="s">
        <v>72</v>
      </c>
      <c r="F37" s="41"/>
      <c r="G37" s="7">
        <f>+D37-C37</f>
        <v>605</v>
      </c>
      <c r="H37" s="41"/>
    </row>
    <row r="38" spans="1:8" ht="12">
      <c r="A38" s="77"/>
      <c r="B38" s="41"/>
      <c r="C38" s="82">
        <v>48106</v>
      </c>
      <c r="D38" s="82">
        <v>52448</v>
      </c>
      <c r="E38" s="41" t="s">
        <v>89</v>
      </c>
      <c r="F38" s="41"/>
      <c r="G38" s="7">
        <f>+D38-C38</f>
        <v>4342</v>
      </c>
      <c r="H38" s="84">
        <f>SUM(G34:G38)</f>
        <v>-104491</v>
      </c>
    </row>
    <row r="39" spans="1:10" ht="12">
      <c r="A39" s="77">
        <v>24</v>
      </c>
      <c r="B39" s="41" t="s">
        <v>40</v>
      </c>
      <c r="C39" s="82">
        <v>45224</v>
      </c>
      <c r="D39" s="82">
        <v>51596</v>
      </c>
      <c r="E39" s="41" t="s">
        <v>41</v>
      </c>
      <c r="F39" s="41"/>
      <c r="G39" s="2">
        <f>+D39-C39</f>
        <v>6372</v>
      </c>
      <c r="H39" s="77"/>
      <c r="J39" s="10"/>
    </row>
    <row r="40" spans="1:8" ht="12">
      <c r="A40" s="86">
        <v>25</v>
      </c>
      <c r="B40" s="92" t="s">
        <v>22</v>
      </c>
      <c r="C40" s="93">
        <v>6137</v>
      </c>
      <c r="D40" s="93"/>
      <c r="E40" s="92" t="s">
        <v>42</v>
      </c>
      <c r="F40" s="100"/>
      <c r="G40" s="87">
        <f>+D40-C40</f>
        <v>-6137</v>
      </c>
      <c r="H40" s="90"/>
    </row>
    <row r="41" spans="1:8" ht="12">
      <c r="A41" s="77">
        <v>26</v>
      </c>
      <c r="B41" s="2" t="s">
        <v>6</v>
      </c>
      <c r="C41" s="82">
        <v>53369</v>
      </c>
      <c r="D41" s="82">
        <v>61474</v>
      </c>
      <c r="E41" s="2" t="s">
        <v>7</v>
      </c>
      <c r="F41" s="2"/>
      <c r="G41" s="2">
        <f aca="true" t="shared" si="2" ref="G41:G54">+D41-C41</f>
        <v>8105</v>
      </c>
      <c r="H41" s="2"/>
    </row>
    <row r="42" spans="1:8" ht="12">
      <c r="A42" s="77">
        <v>27</v>
      </c>
      <c r="B42" s="2" t="s">
        <v>13</v>
      </c>
      <c r="C42" s="82">
        <v>58244</v>
      </c>
      <c r="D42" s="82">
        <v>64801</v>
      </c>
      <c r="E42" s="2" t="s">
        <v>14</v>
      </c>
      <c r="G42" s="2">
        <f t="shared" si="2"/>
        <v>6557</v>
      </c>
      <c r="H42" s="77"/>
    </row>
    <row r="43" spans="1:8" ht="12">
      <c r="A43" s="38"/>
      <c r="B43" s="48" t="s">
        <v>52</v>
      </c>
      <c r="C43" s="82">
        <v>36519</v>
      </c>
      <c r="D43" s="82">
        <v>36905</v>
      </c>
      <c r="E43" s="41" t="s">
        <v>12</v>
      </c>
      <c r="G43" s="41">
        <f t="shared" si="2"/>
        <v>386</v>
      </c>
      <c r="H43" s="84">
        <f>SUM(G42:G43)</f>
        <v>6943</v>
      </c>
    </row>
    <row r="44" spans="1:8" ht="12">
      <c r="A44" s="77">
        <v>28</v>
      </c>
      <c r="B44" s="2" t="s">
        <v>11</v>
      </c>
      <c r="C44" s="82">
        <v>56306</v>
      </c>
      <c r="D44" s="82">
        <v>63594</v>
      </c>
      <c r="E44" s="2" t="s">
        <v>12</v>
      </c>
      <c r="G44" s="2">
        <f t="shared" si="2"/>
        <v>7288</v>
      </c>
      <c r="H44" s="77"/>
    </row>
    <row r="45" spans="1:8" ht="12">
      <c r="A45" s="77">
        <v>29</v>
      </c>
      <c r="B45" s="7" t="s">
        <v>84</v>
      </c>
      <c r="C45" s="82">
        <v>42926</v>
      </c>
      <c r="D45" s="82">
        <v>55427</v>
      </c>
      <c r="E45" s="7" t="s">
        <v>10</v>
      </c>
      <c r="G45" s="2">
        <f t="shared" si="2"/>
        <v>12501</v>
      </c>
      <c r="H45" s="77"/>
    </row>
    <row r="46" spans="1:8" ht="12">
      <c r="A46" s="77">
        <v>30</v>
      </c>
      <c r="B46" s="7" t="s">
        <v>77</v>
      </c>
      <c r="C46" s="82">
        <v>26610</v>
      </c>
      <c r="D46" s="82">
        <v>29622</v>
      </c>
      <c r="E46" s="7" t="s">
        <v>42</v>
      </c>
      <c r="G46" s="2">
        <f t="shared" si="2"/>
        <v>3012</v>
      </c>
      <c r="H46" s="77"/>
    </row>
    <row r="47" spans="1:7" ht="12">
      <c r="A47" s="77"/>
      <c r="B47" s="7"/>
      <c r="C47" s="82">
        <v>722</v>
      </c>
      <c r="D47" s="82">
        <v>2140</v>
      </c>
      <c r="E47" s="7" t="s">
        <v>65</v>
      </c>
      <c r="G47" s="2">
        <f t="shared" si="2"/>
        <v>1418</v>
      </c>
    </row>
    <row r="48" spans="1:8" ht="12">
      <c r="A48" s="77"/>
      <c r="B48" s="7"/>
      <c r="C48" s="82"/>
      <c r="D48" s="82">
        <v>1622</v>
      </c>
      <c r="E48" s="7" t="s">
        <v>96</v>
      </c>
      <c r="G48" s="2">
        <f t="shared" si="2"/>
        <v>1622</v>
      </c>
      <c r="H48" s="84"/>
    </row>
    <row r="49" spans="1:8" ht="12">
      <c r="A49" s="77"/>
      <c r="B49" s="7"/>
      <c r="C49" s="82"/>
      <c r="D49" s="82">
        <v>1430</v>
      </c>
      <c r="E49" s="7" t="s">
        <v>42</v>
      </c>
      <c r="G49" s="2">
        <f t="shared" si="2"/>
        <v>1430</v>
      </c>
      <c r="H49" s="84">
        <f>SUM(G46:G49)</f>
        <v>7482</v>
      </c>
    </row>
    <row r="50" spans="1:8" ht="12">
      <c r="A50" s="86">
        <v>31</v>
      </c>
      <c r="B50" s="87" t="s">
        <v>67</v>
      </c>
      <c r="C50" s="93"/>
      <c r="D50" s="93"/>
      <c r="E50" s="87" t="s">
        <v>60</v>
      </c>
      <c r="F50" s="98"/>
      <c r="G50" s="90">
        <f t="shared" si="2"/>
        <v>0</v>
      </c>
      <c r="H50" s="86"/>
    </row>
    <row r="51" spans="1:8" ht="12">
      <c r="A51" s="77">
        <v>32</v>
      </c>
      <c r="B51" s="7" t="s">
        <v>93</v>
      </c>
      <c r="C51" s="82">
        <v>21833</v>
      </c>
      <c r="D51" s="82">
        <v>23587</v>
      </c>
      <c r="E51" s="7" t="s">
        <v>9</v>
      </c>
      <c r="G51" s="2">
        <f t="shared" si="2"/>
        <v>1754</v>
      </c>
      <c r="H51" s="77"/>
    </row>
    <row r="52" spans="1:8" ht="12">
      <c r="A52" s="77">
        <v>33</v>
      </c>
      <c r="B52" s="2" t="s">
        <v>20</v>
      </c>
      <c r="C52" s="82">
        <v>4180</v>
      </c>
      <c r="D52" s="82">
        <v>6700</v>
      </c>
      <c r="E52" s="7" t="s">
        <v>42</v>
      </c>
      <c r="F52" s="3"/>
      <c r="G52" s="2">
        <f t="shared" si="2"/>
        <v>2520</v>
      </c>
      <c r="H52" s="77"/>
    </row>
    <row r="53" spans="1:8" ht="12">
      <c r="A53" s="77">
        <v>34</v>
      </c>
      <c r="B53" s="7" t="s">
        <v>50</v>
      </c>
      <c r="C53" s="82">
        <v>78615</v>
      </c>
      <c r="D53" s="82">
        <v>85425</v>
      </c>
      <c r="E53" s="7" t="s">
        <v>14</v>
      </c>
      <c r="F53" s="3"/>
      <c r="G53" s="2">
        <f t="shared" si="2"/>
        <v>6810</v>
      </c>
      <c r="H53" s="41"/>
    </row>
    <row r="54" spans="1:8" ht="12">
      <c r="A54" s="77"/>
      <c r="B54" s="7"/>
      <c r="C54" s="82">
        <v>225218</v>
      </c>
      <c r="D54" s="82">
        <v>226985</v>
      </c>
      <c r="E54" s="7" t="s">
        <v>9</v>
      </c>
      <c r="F54" s="3"/>
      <c r="G54" s="2">
        <f t="shared" si="2"/>
        <v>1767</v>
      </c>
      <c r="H54" s="84">
        <f>SUM(G53:G54)</f>
        <v>8577</v>
      </c>
    </row>
    <row r="55" spans="1:8" ht="12">
      <c r="A55" s="77"/>
      <c r="B55" s="7"/>
      <c r="C55" s="82"/>
      <c r="D55" s="82">
        <v>70781</v>
      </c>
      <c r="E55" s="7" t="s">
        <v>29</v>
      </c>
      <c r="F55" s="3"/>
      <c r="G55" s="2"/>
      <c r="H55" s="41"/>
    </row>
    <row r="56" spans="1:8" ht="12">
      <c r="A56" s="77">
        <v>35</v>
      </c>
      <c r="B56" s="41" t="s">
        <v>16</v>
      </c>
      <c r="C56" s="82">
        <v>36073</v>
      </c>
      <c r="D56" s="82">
        <v>42819</v>
      </c>
      <c r="E56" s="41" t="s">
        <v>42</v>
      </c>
      <c r="F56" s="38"/>
      <c r="G56" s="2">
        <f aca="true" t="shared" si="3" ref="G56:G68">+D56-C56</f>
        <v>6746</v>
      </c>
      <c r="H56" s="69"/>
    </row>
    <row r="57" spans="1:8" ht="12">
      <c r="A57" s="77">
        <v>36</v>
      </c>
      <c r="B57" s="41" t="s">
        <v>95</v>
      </c>
      <c r="C57" s="82">
        <v>26359</v>
      </c>
      <c r="D57" s="82">
        <v>37114</v>
      </c>
      <c r="E57" s="41" t="s">
        <v>48</v>
      </c>
      <c r="F57" s="38"/>
      <c r="G57" s="2">
        <f t="shared" si="3"/>
        <v>10755</v>
      </c>
      <c r="H57" s="69"/>
    </row>
    <row r="58" spans="1:8" ht="12">
      <c r="A58" s="77"/>
      <c r="B58" s="41"/>
      <c r="C58" s="82">
        <v>98876</v>
      </c>
      <c r="D58" s="83">
        <v>100040</v>
      </c>
      <c r="E58" s="41" t="s">
        <v>94</v>
      </c>
      <c r="F58" s="38"/>
      <c r="G58" s="2">
        <f t="shared" si="3"/>
        <v>1164</v>
      </c>
      <c r="H58" s="84">
        <f>SUM(G57:G58)</f>
        <v>11919</v>
      </c>
    </row>
    <row r="59" spans="1:8" ht="12">
      <c r="A59" s="77">
        <v>37</v>
      </c>
      <c r="B59" s="2" t="s">
        <v>18</v>
      </c>
      <c r="C59" s="82">
        <v>75910</v>
      </c>
      <c r="D59" s="82">
        <v>88426</v>
      </c>
      <c r="E59" s="2" t="s">
        <v>19</v>
      </c>
      <c r="F59" s="3"/>
      <c r="G59" s="2">
        <f t="shared" si="3"/>
        <v>12516</v>
      </c>
      <c r="H59" s="77"/>
    </row>
    <row r="60" spans="1:8" ht="12">
      <c r="A60" s="86">
        <v>38</v>
      </c>
      <c r="B60" s="87" t="s">
        <v>51</v>
      </c>
      <c r="C60" s="93">
        <v>37057</v>
      </c>
      <c r="D60" s="93"/>
      <c r="E60" s="87" t="s">
        <v>42</v>
      </c>
      <c r="F60" s="101"/>
      <c r="G60" s="90">
        <f t="shared" si="3"/>
        <v>-37057</v>
      </c>
      <c r="H60" s="86"/>
    </row>
    <row r="61" spans="1:8" ht="12">
      <c r="A61" s="77">
        <v>39</v>
      </c>
      <c r="B61" s="7" t="s">
        <v>85</v>
      </c>
      <c r="C61" s="82">
        <v>24820</v>
      </c>
      <c r="D61" s="82">
        <v>27300</v>
      </c>
      <c r="E61" s="7" t="s">
        <v>7</v>
      </c>
      <c r="F61" s="3"/>
      <c r="G61" s="2">
        <f t="shared" si="3"/>
        <v>2480</v>
      </c>
      <c r="H61" s="77"/>
    </row>
    <row r="62" spans="1:8" ht="12">
      <c r="A62" s="77"/>
      <c r="B62" s="7"/>
      <c r="C62" s="82">
        <v>4470</v>
      </c>
      <c r="D62" s="82">
        <v>7440</v>
      </c>
      <c r="E62" s="7" t="s">
        <v>42</v>
      </c>
      <c r="F62" s="48"/>
      <c r="G62" s="2">
        <f t="shared" si="3"/>
        <v>2970</v>
      </c>
      <c r="H62" s="84">
        <f>SUM(G61:G62)</f>
        <v>5450</v>
      </c>
    </row>
    <row r="63" spans="1:8" ht="12">
      <c r="A63" s="77">
        <v>40</v>
      </c>
      <c r="B63" s="7" t="s">
        <v>69</v>
      </c>
      <c r="C63" s="82">
        <v>40331</v>
      </c>
      <c r="D63" s="82">
        <v>45012</v>
      </c>
      <c r="E63" s="7" t="s">
        <v>49</v>
      </c>
      <c r="G63" s="2">
        <f t="shared" si="3"/>
        <v>4681</v>
      </c>
      <c r="H63" s="77"/>
    </row>
    <row r="64" spans="1:8" ht="12">
      <c r="A64" s="77"/>
      <c r="B64" s="7" t="s">
        <v>62</v>
      </c>
      <c r="C64" s="82">
        <v>5143</v>
      </c>
      <c r="D64" s="82">
        <v>11099</v>
      </c>
      <c r="E64" s="7" t="s">
        <v>65</v>
      </c>
      <c r="G64" s="7">
        <f t="shared" si="3"/>
        <v>5956</v>
      </c>
      <c r="H64" s="84">
        <f>SUM(G63:G64)</f>
        <v>10637</v>
      </c>
    </row>
    <row r="65" spans="1:8" ht="12">
      <c r="A65" s="77">
        <v>41</v>
      </c>
      <c r="B65" s="7" t="s">
        <v>80</v>
      </c>
      <c r="C65" s="82">
        <v>17396</v>
      </c>
      <c r="D65" s="82">
        <v>23472</v>
      </c>
      <c r="E65" s="7" t="s">
        <v>10</v>
      </c>
      <c r="G65" s="7">
        <f t="shared" si="3"/>
        <v>6076</v>
      </c>
      <c r="H65" s="77"/>
    </row>
    <row r="66" spans="1:8" ht="12">
      <c r="A66" s="77">
        <v>42</v>
      </c>
      <c r="B66" s="7" t="s">
        <v>36</v>
      </c>
      <c r="C66" s="82">
        <v>25846</v>
      </c>
      <c r="D66" s="82">
        <v>28387</v>
      </c>
      <c r="E66" s="7" t="s">
        <v>34</v>
      </c>
      <c r="G66" s="2">
        <f t="shared" si="3"/>
        <v>2541</v>
      </c>
      <c r="H66" s="77"/>
    </row>
    <row r="67" spans="1:8" ht="12">
      <c r="A67" s="86">
        <v>43</v>
      </c>
      <c r="B67" s="87" t="s">
        <v>35</v>
      </c>
      <c r="C67" s="93">
        <v>21429</v>
      </c>
      <c r="D67" s="93"/>
      <c r="E67" s="87" t="s">
        <v>48</v>
      </c>
      <c r="F67" s="98"/>
      <c r="G67" s="90">
        <f t="shared" si="3"/>
        <v>-21429</v>
      </c>
      <c r="H67" s="86"/>
    </row>
    <row r="68" spans="1:13" ht="12.75" thickBot="1">
      <c r="A68" s="81">
        <v>44</v>
      </c>
      <c r="B68" s="73" t="s">
        <v>87</v>
      </c>
      <c r="C68" s="82">
        <v>41419</v>
      </c>
      <c r="D68" s="82">
        <v>45781</v>
      </c>
      <c r="E68" s="7" t="s">
        <v>42</v>
      </c>
      <c r="G68" s="2">
        <f t="shared" si="3"/>
        <v>4362</v>
      </c>
      <c r="H68" s="77"/>
      <c r="M68" s="30" t="s">
        <v>47</v>
      </c>
    </row>
    <row r="69" spans="1:14" ht="13.5" thickBot="1" thickTop="1">
      <c r="A69" s="11"/>
      <c r="C69" s="39"/>
      <c r="D69" s="5"/>
      <c r="E69" s="5"/>
      <c r="F69" s="5"/>
      <c r="G69" s="19">
        <f>SUM(G6:G68)</f>
        <v>-122194</v>
      </c>
      <c r="I69" s="64">
        <f>SUM(I6:I68)</f>
        <v>0</v>
      </c>
      <c r="L69" s="33"/>
      <c r="M69" s="34"/>
      <c r="N69" s="9"/>
    </row>
    <row r="70" spans="1:14" ht="13.5" thickBot="1" thickTop="1">
      <c r="A70" s="11"/>
      <c r="H70" s="8"/>
      <c r="I70" s="3"/>
      <c r="K70" s="43"/>
      <c r="L70" s="33"/>
      <c r="M70" s="8"/>
      <c r="N70" s="9"/>
    </row>
    <row r="71" spans="1:13" ht="13.5" thickBot="1" thickTop="1">
      <c r="A71" s="11"/>
      <c r="F71" s="23" t="s">
        <v>43</v>
      </c>
      <c r="G71" s="6">
        <f>+I69/28</f>
        <v>0</v>
      </c>
      <c r="H71" s="27" t="s">
        <v>30</v>
      </c>
      <c r="I71" s="54">
        <f>+I69/28</f>
        <v>0</v>
      </c>
      <c r="K71" s="44">
        <f>+I69/38</f>
        <v>0</v>
      </c>
      <c r="M71" s="25"/>
    </row>
    <row r="72" spans="3:16" ht="12.75" thickTop="1">
      <c r="C72" s="8" t="s">
        <v>55</v>
      </c>
      <c r="E72" s="24"/>
      <c r="G72" s="47" t="s">
        <v>63</v>
      </c>
      <c r="H72" s="28" t="s">
        <v>44</v>
      </c>
      <c r="J72" s="58">
        <v>2014</v>
      </c>
      <c r="K72" s="55">
        <v>2013</v>
      </c>
      <c r="L72" s="59">
        <v>2012</v>
      </c>
      <c r="M72" s="28">
        <v>2011</v>
      </c>
      <c r="N72" s="28">
        <v>2010</v>
      </c>
      <c r="O72" s="28">
        <v>2009</v>
      </c>
      <c r="P72" s="28">
        <v>2008</v>
      </c>
    </row>
    <row r="73" spans="2:16" ht="12">
      <c r="B73" s="32"/>
      <c r="C73" t="s">
        <v>53</v>
      </c>
      <c r="E73" s="68">
        <f>+I69/J73</f>
        <v>0</v>
      </c>
      <c r="G73" s="47" t="s">
        <v>64</v>
      </c>
      <c r="H73" t="s">
        <v>46</v>
      </c>
      <c r="J73" s="62">
        <v>299054</v>
      </c>
      <c r="K73" s="11">
        <v>400397</v>
      </c>
      <c r="L73" s="11">
        <v>463138</v>
      </c>
      <c r="M73" s="26">
        <v>354115</v>
      </c>
      <c r="N73">
        <v>348164</v>
      </c>
      <c r="O73">
        <v>352267</v>
      </c>
      <c r="P73">
        <v>330395</v>
      </c>
    </row>
    <row r="74" spans="2:16" ht="12.75" thickBot="1">
      <c r="B74" s="31"/>
      <c r="C74" s="36" t="s">
        <v>54</v>
      </c>
      <c r="E74" s="9"/>
      <c r="H74" t="s">
        <v>45</v>
      </c>
      <c r="J74" s="63">
        <v>38</v>
      </c>
      <c r="K74" s="56">
        <v>47</v>
      </c>
      <c r="L74" s="11">
        <v>51</v>
      </c>
      <c r="M74">
        <v>45</v>
      </c>
      <c r="N74">
        <v>34</v>
      </c>
      <c r="O74">
        <v>32</v>
      </c>
      <c r="P74">
        <v>37</v>
      </c>
    </row>
    <row r="75" spans="2:16" ht="13.5" thickBot="1" thickTop="1">
      <c r="B75" s="35"/>
      <c r="C75" s="37"/>
      <c r="D75" s="38"/>
      <c r="H75" s="57" t="s">
        <v>30</v>
      </c>
      <c r="J75" s="49">
        <f>+J73/J74</f>
        <v>7869.8421052631575</v>
      </c>
      <c r="K75" s="61">
        <f aca="true" t="shared" si="4" ref="K75:P75">+K73/K74</f>
        <v>8519.08510638298</v>
      </c>
      <c r="L75" s="45">
        <f t="shared" si="4"/>
        <v>9081.137254901962</v>
      </c>
      <c r="M75" s="29">
        <f t="shared" si="4"/>
        <v>7869.222222222223</v>
      </c>
      <c r="N75" s="29">
        <f t="shared" si="4"/>
        <v>10240.117647058823</v>
      </c>
      <c r="O75" s="29">
        <f t="shared" si="4"/>
        <v>11008.34375</v>
      </c>
      <c r="P75" s="29">
        <f t="shared" si="4"/>
        <v>8929.594594594595</v>
      </c>
    </row>
    <row r="76" spans="2:4" ht="12.75" thickTop="1">
      <c r="B76" s="35"/>
      <c r="C76" s="37"/>
      <c r="D76" s="38"/>
    </row>
    <row r="77" ht="12">
      <c r="B77" s="51" t="s">
        <v>75</v>
      </c>
    </row>
    <row r="78" spans="1:8" ht="12.75" thickBot="1">
      <c r="A78" s="67">
        <v>2015</v>
      </c>
      <c r="B78" s="66" t="s">
        <v>74</v>
      </c>
      <c r="C78" s="65"/>
      <c r="D78" s="65"/>
      <c r="E78" s="65"/>
      <c r="G78" s="65"/>
      <c r="H78" s="65"/>
    </row>
    <row r="79" spans="2:8" ht="12">
      <c r="B79"/>
      <c r="F79" s="12"/>
      <c r="G79" s="7"/>
      <c r="H79" s="12"/>
    </row>
    <row r="80" spans="2:8" ht="12">
      <c r="B80"/>
      <c r="F80" s="50"/>
      <c r="G80" s="3"/>
      <c r="H80" s="50"/>
    </row>
    <row r="81" spans="2:8" ht="12">
      <c r="B81"/>
      <c r="F81" s="50"/>
      <c r="G81" s="3"/>
      <c r="H81" s="50"/>
    </row>
    <row r="82" ht="12">
      <c r="B82"/>
    </row>
    <row r="84" ht="12.75">
      <c r="C84" s="60"/>
    </row>
    <row r="86" ht="12.75">
      <c r="C86" s="60"/>
    </row>
    <row r="88" ht="12.75">
      <c r="C88" s="60"/>
    </row>
  </sheetData>
  <sheetProtection/>
  <printOptions gridLines="1" horizontalCentered="1" verticalCentered="1"/>
  <pageMargins left="0" right="0" top="0" bottom="0" header="0.5" footer="0.75"/>
  <pageSetup fitToHeight="1" fitToWidth="1" orientation="portrait" scale="77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Hansen</cp:lastModifiedBy>
  <cp:lastPrinted>2015-11-07T12:28:07Z</cp:lastPrinted>
  <dcterms:created xsi:type="dcterms:W3CDTF">2011-04-19T10:14:48Z</dcterms:created>
  <dcterms:modified xsi:type="dcterms:W3CDTF">2015-11-08T15:07:55Z</dcterms:modified>
  <cp:category/>
  <cp:version/>
  <cp:contentType/>
  <cp:contentStatus/>
</cp:coreProperties>
</file>